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charts/chart2.xml" ContentType="application/vnd.openxmlformats-officedocument.drawingml.chart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<sst xmlns="http://schemas.openxmlformats.org/spreadsheetml/2006/main" count="259" uniqueCount="24">
  <si>
    <t xml:space="preserve">JAMON</t>
  </si>
  <si>
    <t xml:space="preserve">El Hadj /Faiz / B. Mohamed / Sayad / Idrissa</t>
  </si>
  <si>
    <t xml:space="preserve">Said Hakim / Youssouf Ben Aymar / Bacar Mohamed / Ibraza / Zidane</t>
  </si>
  <si>
    <t xml:space="preserve">SEGMENT 1</t>
  </si>
  <si>
    <t xml:space="preserve">SEGMENT 2</t>
  </si>
  <si>
    <t xml:space="preserve">0 - 19.5 m</t>
  </si>
  <si>
    <t xml:space="preserve">25 - 44.5 m</t>
  </si>
  <si>
    <t xml:space="preserve">RC</t>
  </si>
  <si>
    <t xml:space="preserve">HC</t>
  </si>
  <si>
    <t xml:space="preserve">RKC</t>
  </si>
  <si>
    <t xml:space="preserve">SC</t>
  </si>
  <si>
    <t xml:space="preserve">OT</t>
  </si>
  <si>
    <t xml:space="preserve">RB</t>
  </si>
  <si>
    <t xml:space="preserve">SD</t>
  </si>
  <si>
    <t xml:space="preserve">Total S1</t>
  </si>
  <si>
    <t xml:space="preserve">Total S2</t>
  </si>
  <si>
    <t xml:space="preserve">Total</t>
  </si>
  <si>
    <t xml:space="preserve">Moyenne (%)</t>
  </si>
  <si>
    <t xml:space="preserve">Total S1'</t>
  </si>
  <si>
    <t xml:space="preserve">Total S2'</t>
  </si>
  <si>
    <t xml:space="preserve">NIA</t>
  </si>
  <si>
    <t xml:space="preserve">SP</t>
  </si>
  <si>
    <t xml:space="preserve">SI</t>
  </si>
  <si>
    <t xml:space="preserve">#</t>
  </si>
</sst>
</file>

<file path=xl/styles.xml><?xml version="1.0" encoding="utf-8"?>
<styleSheet xmlns="http://schemas.openxmlformats.org/spreadsheetml/2006/main">
  <numFmts count="1">
    <numFmt numFmtId="164" formatCode="General"/>
  </numFmts>
  <fonts count="21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z val="11"/>
      <name val="Arial"/>
      <family val="0"/>
      <charset val="1"/>
    </font>
    <font>
      <sz val="11"/>
      <name val="Arial"/>
      <family val="0"/>
      <charset val="1"/>
    </font>
    <font>
      <b val="true"/>
      <sz val="10"/>
      <name val="Arial"/>
      <family val="0"/>
      <charset val="1"/>
    </font>
    <font>
      <sz val="10"/>
      <name val="Arial"/>
      <family val="0"/>
      <charset val="1"/>
    </font>
    <font>
      <b val="true"/>
      <sz val="11"/>
      <color rgb="FFFF0000"/>
      <name val="Arial"/>
      <family val="0"/>
      <charset val="1"/>
    </font>
    <font>
      <sz val="10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C99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878787"/>
      </patternFill>
    </fill>
    <fill>
      <patternFill patternType="solid">
        <fgColor rgb="FFDDDDDD"/>
        <bgColor rgb="FFFFCCCC"/>
      </patternFill>
    </fill>
    <fill>
      <patternFill patternType="solid">
        <fgColor rgb="FFFFCC99"/>
        <bgColor rgb="FFFFCCCC"/>
      </patternFill>
    </fill>
    <fill>
      <patternFill patternType="solid">
        <fgColor rgb="FFFFFFFF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/>
      <bottom/>
      <diagonal/>
    </border>
    <border diagonalUp="false" diagonalDown="false">
      <left/>
      <right style="medium"/>
      <top/>
      <bottom style="medium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9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5" fillId="9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6" fillId="9" borderId="5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1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9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7" fillId="10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7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6" fillId="9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9" borderId="9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9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9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9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11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9" borderId="5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12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9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9" fillId="9" borderId="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9" borderId="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6" fillId="9" borderId="4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19" fillId="9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6" fillId="9" borderId="1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Feuil1!$G$27:$G$36</c:f>
              <c:strCache>
                <c:ptCount val="10"/>
                <c:pt idx="0">
                  <c:v>HC</c:v>
                </c:pt>
                <c:pt idx="1">
                  <c:v>SC</c:v>
                </c:pt>
                <c:pt idx="2">
                  <c:v>RKC</c:v>
                </c:pt>
                <c:pt idx="3">
                  <c:v>NIA</c:v>
                </c:pt>
                <c:pt idx="4">
                  <c:v>SP</c:v>
                </c:pt>
                <c:pt idx="5">
                  <c:v>RC</c:v>
                </c:pt>
                <c:pt idx="6">
                  <c:v>RB</c:v>
                </c:pt>
                <c:pt idx="7">
                  <c:v>SD</c:v>
                </c:pt>
                <c:pt idx="8">
                  <c:v>SI</c:v>
                </c:pt>
                <c:pt idx="9">
                  <c:v>OT</c:v>
                </c:pt>
              </c:strCache>
            </c:strRef>
          </c:cat>
          <c:val>
            <c:numRef>
              <c:f>Feuil1!$H$27:$H$36</c:f>
              <c:numCache>
                <c:formatCode>General</c:formatCode>
                <c:ptCount val="10"/>
                <c:pt idx="0">
                  <c:v>57.5</c:v>
                </c:pt>
                <c:pt idx="1">
                  <c:v>2.5</c:v>
                </c:pt>
                <c:pt idx="2">
                  <c:v>2.5</c:v>
                </c:pt>
                <c:pt idx="3">
                  <c:v>0</c:v>
                </c:pt>
                <c:pt idx="4">
                  <c:v>0</c:v>
                </c:pt>
                <c:pt idx="5">
                  <c:v>33.75</c:v>
                </c:pt>
                <c:pt idx="6">
                  <c:v>1.25</c:v>
                </c:pt>
                <c:pt idx="7">
                  <c:v>1.25</c:v>
                </c:pt>
                <c:pt idx="8">
                  <c:v>0</c:v>
                </c:pt>
                <c:pt idx="9">
                  <c:v>1.25</c:v>
                </c:pt>
              </c:numCache>
            </c:numRef>
          </c:val>
        </c:ser>
        <c:gapWidth val="150"/>
        <c:overlap val="100"/>
        <c:axId val="80419652"/>
        <c:axId val="99132701"/>
      </c:barChart>
      <c:catAx>
        <c:axId val="804196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99132701"/>
        <c:crosses val="autoZero"/>
        <c:auto val="1"/>
        <c:lblAlgn val="ctr"/>
        <c:lblOffset val="100"/>
      </c:catAx>
      <c:valAx>
        <c:axId val="9913270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80419652"/>
        <c:crosses val="autoZero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bar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Feuil1!$Q$27:$Q$36</c:f>
              <c:strCache>
                <c:ptCount val="10"/>
                <c:pt idx="0">
                  <c:v>HC</c:v>
                </c:pt>
                <c:pt idx="1">
                  <c:v>SC</c:v>
                </c:pt>
                <c:pt idx="2">
                  <c:v>RKC</c:v>
                </c:pt>
                <c:pt idx="3">
                  <c:v>NIA</c:v>
                </c:pt>
                <c:pt idx="4">
                  <c:v>SP</c:v>
                </c:pt>
                <c:pt idx="5">
                  <c:v>RC</c:v>
                </c:pt>
                <c:pt idx="6">
                  <c:v>RB</c:v>
                </c:pt>
                <c:pt idx="7">
                  <c:v>SD</c:v>
                </c:pt>
                <c:pt idx="8">
                  <c:v>SI</c:v>
                </c:pt>
                <c:pt idx="9">
                  <c:v>OT</c:v>
                </c:pt>
              </c:strCache>
            </c:strRef>
          </c:cat>
          <c:val>
            <c:numRef>
              <c:f>Feuil1!$R$27:$R$36</c:f>
              <c:numCache>
                <c:formatCode>General</c:formatCode>
                <c:ptCount val="10"/>
                <c:pt idx="0">
                  <c:v>26.3157894736842</c:v>
                </c:pt>
                <c:pt idx="1">
                  <c:v>6.57894736842105</c:v>
                </c:pt>
                <c:pt idx="2">
                  <c:v>28.9473684210526</c:v>
                </c:pt>
                <c:pt idx="3">
                  <c:v>0</c:v>
                </c:pt>
                <c:pt idx="4">
                  <c:v>0</c:v>
                </c:pt>
                <c:pt idx="5">
                  <c:v>17.1052631578947</c:v>
                </c:pt>
                <c:pt idx="6">
                  <c:v>13.1578947368421</c:v>
                </c:pt>
                <c:pt idx="7">
                  <c:v>2.63157894736842</c:v>
                </c:pt>
                <c:pt idx="8">
                  <c:v>0</c:v>
                </c:pt>
                <c:pt idx="9">
                  <c:v>5.26315789473684</c:v>
                </c:pt>
              </c:numCache>
            </c:numRef>
          </c:val>
        </c:ser>
        <c:gapWidth val="150"/>
        <c:overlap val="100"/>
        <c:axId val="64156983"/>
        <c:axId val="22197198"/>
      </c:barChart>
      <c:catAx>
        <c:axId val="6415698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22197198"/>
        <c:crosses val="autoZero"/>
        <c:auto val="1"/>
        <c:lblAlgn val="ctr"/>
        <c:lblOffset val="100"/>
      </c:catAx>
      <c:valAx>
        <c:axId val="22197198"/>
        <c:scaling>
          <c:orientation val="minMax"/>
          <c:max val="70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p>
            <a:pPr>
              <a:defRPr b="0" sz="1000" spc="-1" strike="noStrike">
                <a:solidFill>
                  <a:srgbClr val="000000"/>
                </a:solidFill>
                <a:uFill>
                  <a:solidFill>
                    <a:srgbClr val="ffffff"/>
                  </a:solidFill>
                </a:uFill>
                <a:latin typeface="Calibri"/>
              </a:defRPr>
            </a:pPr>
          </a:p>
        </c:txPr>
        <c:crossAx val="64156983"/>
        <c:crosses val="autoZero"/>
      </c:valAx>
      <c:spPr>
        <a:solidFill>
          <a:srgbClr val="ffffff"/>
        </a:solidFill>
        <a:ln>
          <a:noFill/>
        </a:ln>
      </c:spPr>
    </c:plotArea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145800</xdr:colOff>
      <xdr:row>37</xdr:row>
      <xdr:rowOff>118800</xdr:rowOff>
    </xdr:from>
    <xdr:to>
      <xdr:col>7</xdr:col>
      <xdr:colOff>358200</xdr:colOff>
      <xdr:row>52</xdr:row>
      <xdr:rowOff>4320</xdr:rowOff>
    </xdr:to>
    <xdr:graphicFrame>
      <xdr:nvGraphicFramePr>
        <xdr:cNvPr id="0" name="Graphique 2"/>
        <xdr:cNvGraphicFramePr/>
      </xdr:nvGraphicFramePr>
      <xdr:xfrm>
        <a:off x="145800" y="7424280"/>
        <a:ext cx="394596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392760</xdr:colOff>
      <xdr:row>37</xdr:row>
      <xdr:rowOff>163440</xdr:rowOff>
    </xdr:from>
    <xdr:to>
      <xdr:col>18</xdr:col>
      <xdr:colOff>35280</xdr:colOff>
      <xdr:row>52</xdr:row>
      <xdr:rowOff>48960</xdr:rowOff>
    </xdr:to>
    <xdr:graphicFrame>
      <xdr:nvGraphicFramePr>
        <xdr:cNvPr id="1" name="Graphique 3"/>
        <xdr:cNvGraphicFramePr/>
      </xdr:nvGraphicFramePr>
      <xdr:xfrm>
        <a:off x="5193360" y="7468920"/>
        <a:ext cx="5052600" cy="2743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U3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P16" activeCellId="0" sqref="P16"/>
    </sheetView>
  </sheetViews>
  <sheetFormatPr defaultRowHeight="15" zeroHeight="false" outlineLevelRow="0" outlineLevelCol="0"/>
  <cols>
    <col collapsed="false" customWidth="true" hidden="false" outlineLevel="0" max="10" min="1" style="0" width="6"/>
    <col collapsed="false" customWidth="true" hidden="false" outlineLevel="0" max="18" min="11" style="0" width="6.85"/>
    <col collapsed="false" customWidth="true" hidden="false" outlineLevel="0" max="1025" min="19" style="0" width="10.53"/>
  </cols>
  <sheetData>
    <row r="2" customFormat="false" ht="15.75" hidden="false" customHeight="false" outlineLevel="0" collapsed="false">
      <c r="A2" s="0" t="s">
        <v>0</v>
      </c>
      <c r="K2" s="0" t="s">
        <v>1</v>
      </c>
      <c r="O2" s="0" t="s">
        <v>2</v>
      </c>
    </row>
    <row r="3" customFormat="false" ht="15.75" hidden="false" customHeight="false" outlineLevel="0" collapsed="false">
      <c r="A3" s="1" t="s">
        <v>3</v>
      </c>
      <c r="B3" s="1"/>
      <c r="C3" s="1"/>
      <c r="D3" s="1"/>
      <c r="E3" s="2" t="s">
        <v>4</v>
      </c>
      <c r="F3" s="2"/>
      <c r="G3" s="2"/>
      <c r="H3" s="2"/>
      <c r="I3" s="3"/>
      <c r="J3" s="3"/>
      <c r="K3" s="4" t="s">
        <v>3</v>
      </c>
      <c r="L3" s="4"/>
      <c r="M3" s="4"/>
      <c r="N3" s="4"/>
      <c r="O3" s="1" t="s">
        <v>4</v>
      </c>
      <c r="P3" s="1"/>
      <c r="Q3" s="1"/>
      <c r="R3" s="1"/>
    </row>
    <row r="4" customFormat="false" ht="15.75" hidden="false" customHeight="false" outlineLevel="0" collapsed="false">
      <c r="A4" s="1" t="s">
        <v>5</v>
      </c>
      <c r="B4" s="1"/>
      <c r="C4" s="1"/>
      <c r="D4" s="1"/>
      <c r="E4" s="2" t="s">
        <v>6</v>
      </c>
      <c r="F4" s="2"/>
      <c r="G4" s="2"/>
      <c r="H4" s="2"/>
      <c r="I4" s="2"/>
      <c r="J4" s="2"/>
      <c r="K4" s="4" t="s">
        <v>5</v>
      </c>
      <c r="L4" s="4"/>
      <c r="M4" s="4"/>
      <c r="N4" s="4"/>
      <c r="O4" s="1" t="s">
        <v>6</v>
      </c>
      <c r="P4" s="1"/>
      <c r="Q4" s="1"/>
      <c r="R4" s="1"/>
    </row>
    <row r="5" customFormat="false" ht="15.75" hidden="false" customHeight="false" outlineLevel="0" collapsed="false">
      <c r="A5" s="5" t="n">
        <v>0</v>
      </c>
      <c r="B5" s="6" t="s">
        <v>7</v>
      </c>
      <c r="C5" s="7" t="n">
        <v>10</v>
      </c>
      <c r="D5" s="6" t="s">
        <v>8</v>
      </c>
      <c r="E5" s="5" t="n">
        <v>25</v>
      </c>
      <c r="F5" s="6" t="s">
        <v>7</v>
      </c>
      <c r="G5" s="7" t="n">
        <v>35</v>
      </c>
      <c r="H5" s="8" t="s">
        <v>8</v>
      </c>
      <c r="I5" s="9"/>
      <c r="J5" s="9"/>
      <c r="K5" s="7" t="n">
        <v>0</v>
      </c>
      <c r="L5" s="6"/>
      <c r="M5" s="7" t="n">
        <v>10</v>
      </c>
      <c r="N5" s="6" t="s">
        <v>7</v>
      </c>
      <c r="O5" s="5" t="n">
        <v>25</v>
      </c>
      <c r="P5" s="6" t="s">
        <v>9</v>
      </c>
      <c r="Q5" s="7" t="n">
        <v>35</v>
      </c>
      <c r="R5" s="6" t="s">
        <v>8</v>
      </c>
    </row>
    <row r="6" customFormat="false" ht="15.75" hidden="false" customHeight="false" outlineLevel="0" collapsed="false">
      <c r="A6" s="5" t="n">
        <v>0.5</v>
      </c>
      <c r="B6" s="6" t="s">
        <v>7</v>
      </c>
      <c r="C6" s="7" t="n">
        <v>10.5</v>
      </c>
      <c r="D6" s="6" t="s">
        <v>8</v>
      </c>
      <c r="E6" s="5" t="n">
        <v>25.5</v>
      </c>
      <c r="F6" s="6" t="s">
        <v>7</v>
      </c>
      <c r="G6" s="7" t="n">
        <v>35.5</v>
      </c>
      <c r="H6" s="8" t="s">
        <v>7</v>
      </c>
      <c r="I6" s="9"/>
      <c r="J6" s="9"/>
      <c r="K6" s="7" t="n">
        <v>0.5</v>
      </c>
      <c r="L6" s="6"/>
      <c r="M6" s="7" t="n">
        <v>10.5</v>
      </c>
      <c r="N6" s="6" t="s">
        <v>9</v>
      </c>
      <c r="O6" s="5" t="n">
        <v>25.5</v>
      </c>
      <c r="P6" s="6" t="s">
        <v>7</v>
      </c>
      <c r="Q6" s="7" t="n">
        <v>35.5</v>
      </c>
      <c r="R6" s="6" t="s">
        <v>9</v>
      </c>
    </row>
    <row r="7" customFormat="false" ht="15.75" hidden="false" customHeight="false" outlineLevel="0" collapsed="false">
      <c r="A7" s="5" t="n">
        <v>1</v>
      </c>
      <c r="B7" s="6" t="s">
        <v>8</v>
      </c>
      <c r="C7" s="7" t="n">
        <v>11</v>
      </c>
      <c r="D7" s="6" t="s">
        <v>7</v>
      </c>
      <c r="E7" s="5" t="n">
        <v>26</v>
      </c>
      <c r="F7" s="6" t="s">
        <v>8</v>
      </c>
      <c r="G7" s="7" t="n">
        <v>36</v>
      </c>
      <c r="H7" s="8" t="s">
        <v>8</v>
      </c>
      <c r="I7" s="9"/>
      <c r="J7" s="9"/>
      <c r="K7" s="7" t="n">
        <v>1</v>
      </c>
      <c r="L7" s="6" t="s">
        <v>8</v>
      </c>
      <c r="M7" s="7" t="n">
        <v>11</v>
      </c>
      <c r="N7" s="6" t="s">
        <v>9</v>
      </c>
      <c r="O7" s="5" t="n">
        <v>26</v>
      </c>
      <c r="P7" s="6" t="s">
        <v>8</v>
      </c>
      <c r="Q7" s="7" t="n">
        <v>36</v>
      </c>
      <c r="R7" s="6" t="s">
        <v>10</v>
      </c>
    </row>
    <row r="8" customFormat="false" ht="15.75" hidden="false" customHeight="false" outlineLevel="0" collapsed="false">
      <c r="A8" s="5" t="n">
        <v>1.5</v>
      </c>
      <c r="B8" s="6" t="s">
        <v>8</v>
      </c>
      <c r="C8" s="7" t="n">
        <v>11.5</v>
      </c>
      <c r="D8" s="6" t="s">
        <v>7</v>
      </c>
      <c r="E8" s="5" t="n">
        <v>26.5</v>
      </c>
      <c r="F8" s="6" t="s">
        <v>8</v>
      </c>
      <c r="G8" s="7" t="n">
        <v>36.5</v>
      </c>
      <c r="H8" s="8" t="s">
        <v>8</v>
      </c>
      <c r="I8" s="9"/>
      <c r="J8" s="9"/>
      <c r="K8" s="7" t="n">
        <v>1.5</v>
      </c>
      <c r="L8" s="6"/>
      <c r="M8" s="7" t="n">
        <v>11.5</v>
      </c>
      <c r="N8" s="6" t="s">
        <v>9</v>
      </c>
      <c r="O8" s="5" t="n">
        <v>26.5</v>
      </c>
      <c r="P8" s="6" t="s">
        <v>7</v>
      </c>
      <c r="Q8" s="7" t="n">
        <v>36.5</v>
      </c>
      <c r="R8" s="6" t="s">
        <v>9</v>
      </c>
    </row>
    <row r="9" customFormat="false" ht="15.75" hidden="false" customHeight="false" outlineLevel="0" collapsed="false">
      <c r="A9" s="5" t="n">
        <v>2</v>
      </c>
      <c r="B9" s="6" t="s">
        <v>7</v>
      </c>
      <c r="C9" s="7" t="n">
        <v>12</v>
      </c>
      <c r="D9" s="6" t="s">
        <v>7</v>
      </c>
      <c r="E9" s="5" t="n">
        <v>27</v>
      </c>
      <c r="F9" s="6" t="s">
        <v>8</v>
      </c>
      <c r="G9" s="7" t="n">
        <v>37</v>
      </c>
      <c r="H9" s="8" t="s">
        <v>8</v>
      </c>
      <c r="I9" s="9"/>
      <c r="J9" s="9"/>
      <c r="K9" s="7" t="n">
        <v>2</v>
      </c>
      <c r="L9" s="6" t="s">
        <v>9</v>
      </c>
      <c r="M9" s="7" t="n">
        <v>12</v>
      </c>
      <c r="N9" s="6" t="s">
        <v>7</v>
      </c>
      <c r="O9" s="5" t="n">
        <v>27</v>
      </c>
      <c r="P9" s="6" t="s">
        <v>9</v>
      </c>
      <c r="Q9" s="7" t="n">
        <v>37</v>
      </c>
      <c r="R9" s="6" t="s">
        <v>11</v>
      </c>
    </row>
    <row r="10" customFormat="false" ht="15.75" hidden="false" customHeight="false" outlineLevel="0" collapsed="false">
      <c r="A10" s="5" t="n">
        <v>2.5</v>
      </c>
      <c r="B10" s="6" t="s">
        <v>8</v>
      </c>
      <c r="C10" s="7" t="n">
        <v>12.5</v>
      </c>
      <c r="D10" s="6" t="s">
        <v>7</v>
      </c>
      <c r="E10" s="5" t="n">
        <v>27.5</v>
      </c>
      <c r="F10" s="6" t="s">
        <v>7</v>
      </c>
      <c r="G10" s="7" t="n">
        <v>37.5</v>
      </c>
      <c r="H10" s="8" t="s">
        <v>7</v>
      </c>
      <c r="I10" s="9"/>
      <c r="J10" s="9"/>
      <c r="K10" s="7" t="n">
        <v>2.5</v>
      </c>
      <c r="L10" s="6" t="s">
        <v>8</v>
      </c>
      <c r="M10" s="7" t="n">
        <v>12.5</v>
      </c>
      <c r="N10" s="6" t="s">
        <v>8</v>
      </c>
      <c r="O10" s="5" t="n">
        <v>27.5</v>
      </c>
      <c r="P10" s="6" t="s">
        <v>7</v>
      </c>
      <c r="Q10" s="7" t="n">
        <v>37.5</v>
      </c>
      <c r="R10" s="6" t="s">
        <v>9</v>
      </c>
    </row>
    <row r="11" customFormat="false" ht="15.75" hidden="false" customHeight="false" outlineLevel="0" collapsed="false">
      <c r="A11" s="5" t="n">
        <v>3</v>
      </c>
      <c r="B11" s="6" t="s">
        <v>7</v>
      </c>
      <c r="C11" s="7" t="n">
        <v>13</v>
      </c>
      <c r="D11" s="6" t="s">
        <v>8</v>
      </c>
      <c r="E11" s="5" t="n">
        <v>28</v>
      </c>
      <c r="F11" s="6" t="s">
        <v>8</v>
      </c>
      <c r="G11" s="7" t="n">
        <v>38</v>
      </c>
      <c r="H11" s="8" t="s">
        <v>7</v>
      </c>
      <c r="I11" s="9"/>
      <c r="J11" s="9"/>
      <c r="K11" s="7" t="n">
        <v>3</v>
      </c>
      <c r="L11" s="6" t="s">
        <v>8</v>
      </c>
      <c r="M11" s="7" t="n">
        <v>13</v>
      </c>
      <c r="N11" s="6" t="s">
        <v>12</v>
      </c>
      <c r="O11" s="5" t="n">
        <v>28</v>
      </c>
      <c r="P11" s="6" t="s">
        <v>8</v>
      </c>
      <c r="Q11" s="7" t="n">
        <v>38</v>
      </c>
      <c r="R11" s="6" t="s">
        <v>7</v>
      </c>
    </row>
    <row r="12" customFormat="false" ht="15.75" hidden="false" customHeight="false" outlineLevel="0" collapsed="false">
      <c r="A12" s="5" t="n">
        <v>3.5</v>
      </c>
      <c r="B12" s="6" t="s">
        <v>7</v>
      </c>
      <c r="C12" s="7" t="n">
        <v>13.5</v>
      </c>
      <c r="D12" s="6" t="s">
        <v>12</v>
      </c>
      <c r="E12" s="5" t="n">
        <v>28.5</v>
      </c>
      <c r="F12" s="6" t="s">
        <v>8</v>
      </c>
      <c r="G12" s="7" t="n">
        <v>38.5</v>
      </c>
      <c r="H12" s="8" t="s">
        <v>8</v>
      </c>
      <c r="I12" s="9"/>
      <c r="J12" s="9"/>
      <c r="K12" s="7" t="n">
        <v>3.5</v>
      </c>
      <c r="L12" s="6" t="s">
        <v>9</v>
      </c>
      <c r="M12" s="7" t="n">
        <v>13.5</v>
      </c>
      <c r="N12" s="6" t="s">
        <v>12</v>
      </c>
      <c r="O12" s="5" t="n">
        <v>28.5</v>
      </c>
      <c r="P12" s="6" t="s">
        <v>10</v>
      </c>
      <c r="Q12" s="7" t="n">
        <v>38.5</v>
      </c>
      <c r="R12" s="6" t="s">
        <v>8</v>
      </c>
    </row>
    <row r="13" customFormat="false" ht="15.75" hidden="false" customHeight="false" outlineLevel="0" collapsed="false">
      <c r="A13" s="5" t="n">
        <v>4</v>
      </c>
      <c r="B13" s="6" t="s">
        <v>7</v>
      </c>
      <c r="C13" s="7" t="n">
        <v>14</v>
      </c>
      <c r="D13" s="6" t="s">
        <v>8</v>
      </c>
      <c r="E13" s="5" t="n">
        <v>29</v>
      </c>
      <c r="F13" s="6" t="s">
        <v>7</v>
      </c>
      <c r="G13" s="7" t="n">
        <v>39</v>
      </c>
      <c r="H13" s="8" t="s">
        <v>8</v>
      </c>
      <c r="I13" s="9"/>
      <c r="J13" s="9"/>
      <c r="K13" s="7" t="n">
        <v>4</v>
      </c>
      <c r="L13" s="6" t="s">
        <v>9</v>
      </c>
      <c r="M13" s="7" t="n">
        <v>14</v>
      </c>
      <c r="N13" s="6" t="s">
        <v>12</v>
      </c>
      <c r="O13" s="5" t="n">
        <v>29</v>
      </c>
      <c r="P13" s="6" t="s">
        <v>11</v>
      </c>
      <c r="Q13" s="7" t="n">
        <v>39</v>
      </c>
      <c r="R13" s="6" t="s">
        <v>9</v>
      </c>
    </row>
    <row r="14" customFormat="false" ht="15.75" hidden="false" customHeight="false" outlineLevel="0" collapsed="false">
      <c r="A14" s="5" t="n">
        <v>4.5</v>
      </c>
      <c r="B14" s="6" t="s">
        <v>8</v>
      </c>
      <c r="C14" s="7" t="n">
        <v>14.5</v>
      </c>
      <c r="D14" s="6" t="s">
        <v>8</v>
      </c>
      <c r="E14" s="5" t="n">
        <v>29.5</v>
      </c>
      <c r="F14" s="6" t="s">
        <v>8</v>
      </c>
      <c r="G14" s="7" t="n">
        <v>39.5</v>
      </c>
      <c r="H14" s="8" t="s">
        <v>8</v>
      </c>
      <c r="I14" s="9"/>
      <c r="J14" s="9"/>
      <c r="K14" s="7" t="n">
        <v>4.5</v>
      </c>
      <c r="L14" s="6" t="s">
        <v>8</v>
      </c>
      <c r="M14" s="7" t="n">
        <v>14.5</v>
      </c>
      <c r="N14" s="6" t="s">
        <v>12</v>
      </c>
      <c r="O14" s="5" t="n">
        <v>29.5</v>
      </c>
      <c r="P14" s="6" t="s">
        <v>13</v>
      </c>
      <c r="Q14" s="7" t="n">
        <v>39.5</v>
      </c>
      <c r="R14" s="6" t="s">
        <v>13</v>
      </c>
    </row>
    <row r="15" customFormat="false" ht="15.75" hidden="false" customHeight="false" outlineLevel="0" collapsed="false">
      <c r="A15" s="5" t="n">
        <v>5</v>
      </c>
      <c r="B15" s="6" t="s">
        <v>7</v>
      </c>
      <c r="C15" s="7" t="n">
        <v>15</v>
      </c>
      <c r="D15" s="6" t="s">
        <v>7</v>
      </c>
      <c r="E15" s="5" t="n">
        <v>30</v>
      </c>
      <c r="F15" s="6" t="s">
        <v>8</v>
      </c>
      <c r="G15" s="7" t="n">
        <v>40</v>
      </c>
      <c r="H15" s="8" t="s">
        <v>13</v>
      </c>
      <c r="I15" s="9"/>
      <c r="J15" s="9"/>
      <c r="K15" s="7" t="n">
        <v>5</v>
      </c>
      <c r="L15" s="6" t="s">
        <v>9</v>
      </c>
      <c r="M15" s="7" t="n">
        <v>15</v>
      </c>
      <c r="N15" s="6" t="s">
        <v>8</v>
      </c>
      <c r="O15" s="5" t="n">
        <v>30</v>
      </c>
      <c r="P15" s="6" t="s">
        <v>8</v>
      </c>
      <c r="Q15" s="7" t="n">
        <v>40</v>
      </c>
      <c r="R15" s="6" t="s">
        <v>7</v>
      </c>
    </row>
    <row r="16" customFormat="false" ht="15.75" hidden="false" customHeight="false" outlineLevel="0" collapsed="false">
      <c r="A16" s="5" t="n">
        <v>5.5</v>
      </c>
      <c r="B16" s="6" t="s">
        <v>8</v>
      </c>
      <c r="C16" s="7" t="n">
        <v>15.5</v>
      </c>
      <c r="D16" s="6" t="s">
        <v>7</v>
      </c>
      <c r="E16" s="5" t="n">
        <v>30.5</v>
      </c>
      <c r="F16" s="6" t="s">
        <v>8</v>
      </c>
      <c r="G16" s="7" t="n">
        <v>40.5</v>
      </c>
      <c r="H16" s="8" t="s">
        <v>8</v>
      </c>
      <c r="I16" s="9"/>
      <c r="J16" s="9"/>
      <c r="K16" s="7" t="n">
        <v>5.5</v>
      </c>
      <c r="L16" s="6" t="s">
        <v>8</v>
      </c>
      <c r="M16" s="7" t="n">
        <v>15.5</v>
      </c>
      <c r="N16" s="6"/>
      <c r="O16" s="5" t="n">
        <v>30.5</v>
      </c>
      <c r="P16" s="6" t="s">
        <v>9</v>
      </c>
      <c r="Q16" s="7" t="n">
        <v>40.5</v>
      </c>
      <c r="R16" s="6" t="s">
        <v>7</v>
      </c>
    </row>
    <row r="17" customFormat="false" ht="15.75" hidden="false" customHeight="false" outlineLevel="0" collapsed="false">
      <c r="A17" s="5" t="n">
        <v>6</v>
      </c>
      <c r="B17" s="6" t="s">
        <v>9</v>
      </c>
      <c r="C17" s="7" t="n">
        <v>16</v>
      </c>
      <c r="D17" s="6" t="s">
        <v>10</v>
      </c>
      <c r="E17" s="5" t="n">
        <v>31</v>
      </c>
      <c r="F17" s="6" t="s">
        <v>7</v>
      </c>
      <c r="G17" s="7" t="n">
        <v>41</v>
      </c>
      <c r="H17" s="8" t="s">
        <v>8</v>
      </c>
      <c r="I17" s="9"/>
      <c r="J17" s="9"/>
      <c r="K17" s="7" t="n">
        <v>6</v>
      </c>
      <c r="L17" s="6" t="s">
        <v>8</v>
      </c>
      <c r="M17" s="7" t="n">
        <v>16</v>
      </c>
      <c r="N17" s="6" t="s">
        <v>12</v>
      </c>
      <c r="O17" s="5" t="n">
        <v>31</v>
      </c>
      <c r="P17" s="6" t="s">
        <v>9</v>
      </c>
      <c r="Q17" s="7" t="n">
        <v>41</v>
      </c>
      <c r="R17" s="6" t="s">
        <v>9</v>
      </c>
    </row>
    <row r="18" customFormat="false" ht="15.75" hidden="false" customHeight="false" outlineLevel="0" collapsed="false">
      <c r="A18" s="5" t="n">
        <v>6.5</v>
      </c>
      <c r="B18" s="6" t="s">
        <v>8</v>
      </c>
      <c r="C18" s="7" t="n">
        <v>16.5</v>
      </c>
      <c r="D18" s="6" t="s">
        <v>8</v>
      </c>
      <c r="E18" s="5" t="n">
        <v>31.5</v>
      </c>
      <c r="F18" s="6" t="s">
        <v>8</v>
      </c>
      <c r="G18" s="7" t="n">
        <v>41.5</v>
      </c>
      <c r="H18" s="8" t="s">
        <v>7</v>
      </c>
      <c r="I18" s="9"/>
      <c r="J18" s="9"/>
      <c r="K18" s="7" t="n">
        <v>6.5</v>
      </c>
      <c r="L18" s="6" t="s">
        <v>12</v>
      </c>
      <c r="M18" s="7" t="n">
        <v>16.5</v>
      </c>
      <c r="N18" s="6" t="s">
        <v>8</v>
      </c>
      <c r="O18" s="5" t="n">
        <v>31.5</v>
      </c>
      <c r="P18" s="6" t="s">
        <v>10</v>
      </c>
      <c r="Q18" s="7" t="n">
        <v>41.5</v>
      </c>
      <c r="R18" s="6" t="s">
        <v>7</v>
      </c>
    </row>
    <row r="19" customFormat="false" ht="15.75" hidden="false" customHeight="false" outlineLevel="0" collapsed="false">
      <c r="A19" s="5" t="n">
        <v>7</v>
      </c>
      <c r="B19" s="6" t="s">
        <v>8</v>
      </c>
      <c r="C19" s="7" t="n">
        <v>17</v>
      </c>
      <c r="D19" s="6" t="s">
        <v>8</v>
      </c>
      <c r="E19" s="5" t="n">
        <v>32</v>
      </c>
      <c r="F19" s="6" t="s">
        <v>10</v>
      </c>
      <c r="G19" s="7" t="n">
        <v>42</v>
      </c>
      <c r="H19" s="8" t="s">
        <v>8</v>
      </c>
      <c r="I19" s="9"/>
      <c r="J19" s="9"/>
      <c r="K19" s="7" t="n">
        <v>7</v>
      </c>
      <c r="L19" s="6" t="s">
        <v>8</v>
      </c>
      <c r="M19" s="7" t="n">
        <v>17</v>
      </c>
      <c r="N19" s="6" t="s">
        <v>9</v>
      </c>
      <c r="O19" s="5" t="n">
        <v>32</v>
      </c>
      <c r="P19" s="6" t="s">
        <v>10</v>
      </c>
      <c r="Q19" s="7" t="n">
        <v>42</v>
      </c>
      <c r="R19" s="6" t="s">
        <v>7</v>
      </c>
    </row>
    <row r="20" customFormat="false" ht="15.75" hidden="false" customHeight="false" outlineLevel="0" collapsed="false">
      <c r="A20" s="5" t="n">
        <v>7.5</v>
      </c>
      <c r="B20" s="6" t="s">
        <v>8</v>
      </c>
      <c r="C20" s="7" t="n">
        <v>17.5</v>
      </c>
      <c r="D20" s="6" t="s">
        <v>11</v>
      </c>
      <c r="E20" s="5" t="n">
        <v>32.5</v>
      </c>
      <c r="F20" s="6" t="s">
        <v>7</v>
      </c>
      <c r="G20" s="7" t="n">
        <v>42.5</v>
      </c>
      <c r="H20" s="8" t="s">
        <v>8</v>
      </c>
      <c r="I20" s="9"/>
      <c r="J20" s="9"/>
      <c r="K20" s="7" t="n">
        <v>7.5</v>
      </c>
      <c r="L20" s="6" t="s">
        <v>8</v>
      </c>
      <c r="M20" s="7" t="n">
        <v>17.5</v>
      </c>
      <c r="N20" s="6" t="s">
        <v>12</v>
      </c>
      <c r="O20" s="5" t="n">
        <v>32.5</v>
      </c>
      <c r="P20" s="6" t="s">
        <v>9</v>
      </c>
      <c r="Q20" s="7" t="n">
        <v>42.5</v>
      </c>
      <c r="R20" s="6" t="s">
        <v>11</v>
      </c>
    </row>
    <row r="21" customFormat="false" ht="15.75" hidden="false" customHeight="false" outlineLevel="0" collapsed="false">
      <c r="A21" s="5" t="n">
        <v>8</v>
      </c>
      <c r="B21" s="6" t="s">
        <v>8</v>
      </c>
      <c r="C21" s="7" t="n">
        <v>18</v>
      </c>
      <c r="D21" s="6" t="s">
        <v>7</v>
      </c>
      <c r="E21" s="5" t="n">
        <v>33</v>
      </c>
      <c r="F21" s="6" t="s">
        <v>8</v>
      </c>
      <c r="G21" s="7" t="n">
        <v>43</v>
      </c>
      <c r="H21" s="8" t="s">
        <v>8</v>
      </c>
      <c r="I21" s="9"/>
      <c r="J21" s="9"/>
      <c r="K21" s="7" t="n">
        <v>8</v>
      </c>
      <c r="L21" s="6" t="s">
        <v>8</v>
      </c>
      <c r="M21" s="7" t="n">
        <v>18</v>
      </c>
      <c r="N21" s="6" t="s">
        <v>12</v>
      </c>
      <c r="O21" s="5" t="n">
        <v>33</v>
      </c>
      <c r="P21" s="6" t="s">
        <v>11</v>
      </c>
      <c r="Q21" s="7" t="n">
        <v>43</v>
      </c>
      <c r="R21" s="6" t="s">
        <v>7</v>
      </c>
    </row>
    <row r="22" customFormat="false" ht="15.75" hidden="false" customHeight="false" outlineLevel="0" collapsed="false">
      <c r="A22" s="5" t="n">
        <v>8.5</v>
      </c>
      <c r="B22" s="6" t="s">
        <v>8</v>
      </c>
      <c r="C22" s="7" t="n">
        <v>18.5</v>
      </c>
      <c r="D22" s="6" t="s">
        <v>8</v>
      </c>
      <c r="E22" s="5" t="n">
        <v>33.5</v>
      </c>
      <c r="F22" s="6" t="s">
        <v>7</v>
      </c>
      <c r="G22" s="7" t="n">
        <v>43.5</v>
      </c>
      <c r="H22" s="8" t="s">
        <v>8</v>
      </c>
      <c r="I22" s="9"/>
      <c r="J22" s="9"/>
      <c r="K22" s="7" t="n">
        <v>8.5</v>
      </c>
      <c r="L22" s="6" t="s">
        <v>8</v>
      </c>
      <c r="M22" s="7" t="n">
        <v>18.5</v>
      </c>
      <c r="N22" s="6" t="s">
        <v>9</v>
      </c>
      <c r="O22" s="5" t="n">
        <v>33.5</v>
      </c>
      <c r="P22" s="6" t="s">
        <v>8</v>
      </c>
      <c r="Q22" s="7" t="n">
        <v>43.5</v>
      </c>
      <c r="R22" s="6" t="s">
        <v>7</v>
      </c>
    </row>
    <row r="23" customFormat="false" ht="15.75" hidden="false" customHeight="false" outlineLevel="0" collapsed="false">
      <c r="A23" s="5" t="n">
        <v>9</v>
      </c>
      <c r="B23" s="6" t="s">
        <v>8</v>
      </c>
      <c r="C23" s="7" t="n">
        <v>19</v>
      </c>
      <c r="D23" s="6" t="s">
        <v>8</v>
      </c>
      <c r="E23" s="5" t="n">
        <v>34</v>
      </c>
      <c r="F23" s="6" t="s">
        <v>7</v>
      </c>
      <c r="G23" s="7" t="n">
        <v>44</v>
      </c>
      <c r="H23" s="8" t="s">
        <v>8</v>
      </c>
      <c r="I23" s="9"/>
      <c r="J23" s="9"/>
      <c r="K23" s="7" t="n">
        <v>9</v>
      </c>
      <c r="L23" s="6" t="s">
        <v>12</v>
      </c>
      <c r="M23" s="7" t="n">
        <v>19</v>
      </c>
      <c r="N23" s="6" t="s">
        <v>9</v>
      </c>
      <c r="O23" s="5" t="n">
        <v>34</v>
      </c>
      <c r="P23" s="6" t="s">
        <v>9</v>
      </c>
      <c r="Q23" s="7" t="n">
        <v>44</v>
      </c>
      <c r="R23" s="6" t="s">
        <v>10</v>
      </c>
    </row>
    <row r="24" customFormat="false" ht="15.75" hidden="false" customHeight="false" outlineLevel="0" collapsed="false">
      <c r="A24" s="10" t="n">
        <v>9.5</v>
      </c>
      <c r="B24" s="6" t="s">
        <v>9</v>
      </c>
      <c r="C24" s="11" t="n">
        <v>19.5</v>
      </c>
      <c r="D24" s="6" t="s">
        <v>8</v>
      </c>
      <c r="E24" s="10" t="n">
        <v>34.5</v>
      </c>
      <c r="F24" s="6" t="s">
        <v>7</v>
      </c>
      <c r="G24" s="11" t="n">
        <v>44.5</v>
      </c>
      <c r="H24" s="8" t="s">
        <v>8</v>
      </c>
      <c r="I24" s="9"/>
      <c r="J24" s="9"/>
      <c r="K24" s="11" t="n">
        <v>9.5</v>
      </c>
      <c r="L24" s="6" t="s">
        <v>12</v>
      </c>
      <c r="M24" s="11" t="n">
        <v>19.5</v>
      </c>
      <c r="N24" s="6" t="s">
        <v>8</v>
      </c>
      <c r="O24" s="10" t="n">
        <v>34.5</v>
      </c>
      <c r="P24" s="6" t="s">
        <v>9</v>
      </c>
      <c r="Q24" s="11" t="n">
        <v>44.5</v>
      </c>
      <c r="R24" s="6" t="s">
        <v>7</v>
      </c>
    </row>
    <row r="26" customFormat="false" ht="15.75" hidden="false" customHeight="false" outlineLevel="0" collapsed="false">
      <c r="A26" s="12" t="s">
        <v>14</v>
      </c>
      <c r="B26" s="13"/>
      <c r="C26" s="12" t="s">
        <v>15</v>
      </c>
      <c r="D26" s="13"/>
      <c r="E26" s="12" t="s">
        <v>16</v>
      </c>
      <c r="F26" s="13"/>
      <c r="G26" s="12" t="s">
        <v>17</v>
      </c>
      <c r="H26" s="13"/>
      <c r="K26" s="12" t="s">
        <v>18</v>
      </c>
      <c r="L26" s="13"/>
      <c r="M26" s="12" t="s">
        <v>19</v>
      </c>
      <c r="N26" s="13"/>
      <c r="O26" s="12" t="s">
        <v>16</v>
      </c>
      <c r="P26" s="14"/>
      <c r="Q26" s="12" t="s">
        <v>17</v>
      </c>
      <c r="R26" s="13"/>
      <c r="S26" s="15"/>
      <c r="T26" s="16"/>
      <c r="U26" s="17"/>
    </row>
    <row r="27" customFormat="false" ht="15" hidden="false" customHeight="false" outlineLevel="0" collapsed="false">
      <c r="A27" s="5" t="s">
        <v>8</v>
      </c>
      <c r="B27" s="18" t="n">
        <f aca="false">COUNTIF(B5:B24:D5:D24,"HC")</f>
        <v>21</v>
      </c>
      <c r="C27" s="5" t="s">
        <v>8</v>
      </c>
      <c r="D27" s="18" t="n">
        <f aca="false">COUNTIF(F5:F24:H5:H24,"HC")</f>
        <v>25</v>
      </c>
      <c r="E27" s="5" t="s">
        <v>8</v>
      </c>
      <c r="F27" s="18" t="n">
        <f aca="false">SUM(B27:D27)</f>
        <v>46</v>
      </c>
      <c r="G27" s="5" t="s">
        <v>8</v>
      </c>
      <c r="H27" s="18" t="n">
        <f aca="false">F27*100/80</f>
        <v>57.5</v>
      </c>
      <c r="K27" s="5" t="s">
        <v>8</v>
      </c>
      <c r="L27" s="18" t="n">
        <f aca="false">COUNTIF(L5:L24:N5:N24,"HC")</f>
        <v>14</v>
      </c>
      <c r="M27" s="5" t="s">
        <v>8</v>
      </c>
      <c r="N27" s="18" t="n">
        <f aca="false">COUNTIF(P5:P24:R5:R24,"HC")</f>
        <v>6</v>
      </c>
      <c r="O27" s="5" t="s">
        <v>8</v>
      </c>
      <c r="P27" s="7" t="n">
        <f aca="false">SUM(L27:N27)</f>
        <v>20</v>
      </c>
      <c r="Q27" s="5" t="s">
        <v>8</v>
      </c>
      <c r="R27" s="18" t="n">
        <f aca="false">P27*100/76</f>
        <v>26.3157894736842</v>
      </c>
      <c r="S27" s="15"/>
      <c r="T27" s="15"/>
      <c r="U27" s="15"/>
    </row>
    <row r="28" customFormat="false" ht="15" hidden="false" customHeight="false" outlineLevel="0" collapsed="false">
      <c r="A28" s="19" t="s">
        <v>10</v>
      </c>
      <c r="B28" s="18" t="n">
        <f aca="false">COUNTIF(B5:B24:D5:D24,"SC")</f>
        <v>1</v>
      </c>
      <c r="C28" s="19" t="s">
        <v>10</v>
      </c>
      <c r="D28" s="18" t="n">
        <f aca="false">COUNTIF(F5:F24:H5:H24,"SC")</f>
        <v>1</v>
      </c>
      <c r="E28" s="19" t="s">
        <v>10</v>
      </c>
      <c r="F28" s="18" t="n">
        <f aca="false">SUM(B28:D28)</f>
        <v>2</v>
      </c>
      <c r="G28" s="19" t="s">
        <v>10</v>
      </c>
      <c r="H28" s="18" t="n">
        <f aca="false">F28*100/80</f>
        <v>2.5</v>
      </c>
      <c r="K28" s="19" t="s">
        <v>10</v>
      </c>
      <c r="L28" s="18" t="n">
        <f aca="false">COUNTIF(L5:L24:N5:N24,"SC")</f>
        <v>0</v>
      </c>
      <c r="M28" s="19" t="s">
        <v>10</v>
      </c>
      <c r="N28" s="18" t="n">
        <f aca="false">COUNTIF(P5:P24:R5:R24,"SC")</f>
        <v>5</v>
      </c>
      <c r="O28" s="19" t="s">
        <v>10</v>
      </c>
      <c r="P28" s="7" t="n">
        <f aca="false">SUM(L28:N28)</f>
        <v>5</v>
      </c>
      <c r="Q28" s="19" t="s">
        <v>10</v>
      </c>
      <c r="R28" s="18" t="n">
        <f aca="false">P28*100/76</f>
        <v>6.57894736842105</v>
      </c>
      <c r="S28" s="15"/>
      <c r="T28" s="20"/>
      <c r="U28" s="15"/>
    </row>
    <row r="29" customFormat="false" ht="15" hidden="false" customHeight="false" outlineLevel="0" collapsed="false">
      <c r="A29" s="19" t="s">
        <v>9</v>
      </c>
      <c r="B29" s="18" t="n">
        <f aca="false">COUNTIF(B5:B24:D5:D24,"RKC")</f>
        <v>2</v>
      </c>
      <c r="C29" s="19" t="s">
        <v>9</v>
      </c>
      <c r="D29" s="18" t="n">
        <f aca="false">COUNTIF(F5:F24:H5:H24,"RKC")</f>
        <v>0</v>
      </c>
      <c r="E29" s="19" t="s">
        <v>9</v>
      </c>
      <c r="F29" s="18" t="n">
        <f aca="false">SUM(B29:D29)</f>
        <v>2</v>
      </c>
      <c r="G29" s="19" t="s">
        <v>9</v>
      </c>
      <c r="H29" s="18" t="n">
        <f aca="false">F29*100/80</f>
        <v>2.5</v>
      </c>
      <c r="K29" s="19" t="s">
        <v>9</v>
      </c>
      <c r="L29" s="18" t="n">
        <f aca="false">COUNTIF(L5:L24:N5:N24,"RKC")</f>
        <v>10</v>
      </c>
      <c r="M29" s="19" t="s">
        <v>9</v>
      </c>
      <c r="N29" s="18" t="n">
        <f aca="false">COUNTIF(P5:P24:R5:R24,"RKC")</f>
        <v>12</v>
      </c>
      <c r="O29" s="19" t="s">
        <v>9</v>
      </c>
      <c r="P29" s="7" t="n">
        <f aca="false">SUM(L29:N29)</f>
        <v>22</v>
      </c>
      <c r="Q29" s="19" t="s">
        <v>9</v>
      </c>
      <c r="R29" s="18" t="n">
        <f aca="false">P29*100/76</f>
        <v>28.9473684210526</v>
      </c>
      <c r="S29" s="15"/>
      <c r="T29" s="20"/>
      <c r="U29" s="15"/>
    </row>
    <row r="30" customFormat="false" ht="15" hidden="false" customHeight="false" outlineLevel="0" collapsed="false">
      <c r="A30" s="5" t="s">
        <v>20</v>
      </c>
      <c r="B30" s="18" t="n">
        <f aca="false">COUNTIF(B5:B24:D5:D24,"NIA")</f>
        <v>0</v>
      </c>
      <c r="C30" s="5" t="s">
        <v>20</v>
      </c>
      <c r="D30" s="18" t="n">
        <f aca="false">COUNTIF(F5:F24:H5:H24,"NIA")</f>
        <v>0</v>
      </c>
      <c r="E30" s="5" t="s">
        <v>20</v>
      </c>
      <c r="F30" s="18" t="n">
        <f aca="false">SUM(B30:D30)</f>
        <v>0</v>
      </c>
      <c r="G30" s="5" t="s">
        <v>20</v>
      </c>
      <c r="H30" s="18" t="n">
        <f aca="false">F30*100/80</f>
        <v>0</v>
      </c>
      <c r="K30" s="5" t="s">
        <v>20</v>
      </c>
      <c r="L30" s="18" t="n">
        <f aca="false">COUNTIF(L5:L24:N5:N24,"NIA")</f>
        <v>0</v>
      </c>
      <c r="M30" s="5" t="s">
        <v>20</v>
      </c>
      <c r="N30" s="18" t="n">
        <f aca="false">COUNTIF(P5:P24:R5:R24,"NIA")</f>
        <v>0</v>
      </c>
      <c r="O30" s="5" t="s">
        <v>20</v>
      </c>
      <c r="P30" s="7" t="n">
        <f aca="false">SUM(L30:N30)</f>
        <v>0</v>
      </c>
      <c r="Q30" s="5" t="s">
        <v>20</v>
      </c>
      <c r="R30" s="18" t="n">
        <f aca="false">P30*100/76</f>
        <v>0</v>
      </c>
      <c r="S30" s="15"/>
      <c r="T30" s="15"/>
      <c r="U30" s="15"/>
    </row>
    <row r="31" customFormat="false" ht="15" hidden="false" customHeight="false" outlineLevel="0" collapsed="false">
      <c r="A31" s="5" t="s">
        <v>21</v>
      </c>
      <c r="B31" s="18" t="n">
        <f aca="false">COUNTIF(B5:B24:D5:D24,"SP")</f>
        <v>0</v>
      </c>
      <c r="C31" s="5" t="s">
        <v>21</v>
      </c>
      <c r="D31" s="18" t="n">
        <f aca="false">COUNTIF(F5:F24:H5:H24,"SP")</f>
        <v>0</v>
      </c>
      <c r="E31" s="5" t="s">
        <v>21</v>
      </c>
      <c r="F31" s="18" t="n">
        <f aca="false">SUM(B31:D31)</f>
        <v>0</v>
      </c>
      <c r="G31" s="5" t="s">
        <v>21</v>
      </c>
      <c r="H31" s="18" t="n">
        <f aca="false">F31*100/80</f>
        <v>0</v>
      </c>
      <c r="K31" s="5" t="s">
        <v>21</v>
      </c>
      <c r="L31" s="18" t="n">
        <f aca="false">COUNTIF(L5:L24:N5:N24,"SP")</f>
        <v>0</v>
      </c>
      <c r="M31" s="5" t="s">
        <v>21</v>
      </c>
      <c r="N31" s="18" t="n">
        <f aca="false">COUNTIF(P5:P24:R5:R24,"SP")</f>
        <v>0</v>
      </c>
      <c r="O31" s="5" t="s">
        <v>21</v>
      </c>
      <c r="P31" s="7" t="n">
        <f aca="false">SUM(L31:N31)</f>
        <v>0</v>
      </c>
      <c r="Q31" s="5" t="s">
        <v>21</v>
      </c>
      <c r="R31" s="18" t="n">
        <f aca="false">P31*100/76</f>
        <v>0</v>
      </c>
      <c r="S31" s="15"/>
      <c r="T31" s="15"/>
      <c r="U31" s="15"/>
    </row>
    <row r="32" customFormat="false" ht="15" hidden="false" customHeight="false" outlineLevel="0" collapsed="false">
      <c r="A32" s="5" t="s">
        <v>7</v>
      </c>
      <c r="B32" s="18" t="n">
        <f aca="false">COUNTIF(B5:B24:D5:D24,"RC")</f>
        <v>14</v>
      </c>
      <c r="C32" s="5" t="s">
        <v>7</v>
      </c>
      <c r="D32" s="18" t="n">
        <f aca="false">COUNTIF(F5:F24:H5:H24,"RC")</f>
        <v>13</v>
      </c>
      <c r="E32" s="5" t="s">
        <v>7</v>
      </c>
      <c r="F32" s="18" t="n">
        <f aca="false">SUM(B32:D32)</f>
        <v>27</v>
      </c>
      <c r="G32" s="5" t="s">
        <v>7</v>
      </c>
      <c r="H32" s="18" t="n">
        <f aca="false">F32*100/80</f>
        <v>33.75</v>
      </c>
      <c r="K32" s="5" t="s">
        <v>7</v>
      </c>
      <c r="L32" s="18" t="n">
        <f aca="false">COUNTIF(L5:L24:N5:N24,"RC")</f>
        <v>2</v>
      </c>
      <c r="M32" s="5" t="s">
        <v>7</v>
      </c>
      <c r="N32" s="18" t="n">
        <f aca="false">COUNTIF(P5:P24:R5:R24,"RC")</f>
        <v>11</v>
      </c>
      <c r="O32" s="5" t="s">
        <v>7</v>
      </c>
      <c r="P32" s="7" t="n">
        <f aca="false">SUM(L32:N32)</f>
        <v>13</v>
      </c>
      <c r="Q32" s="5" t="s">
        <v>7</v>
      </c>
      <c r="R32" s="18" t="n">
        <f aca="false">P32*100/76</f>
        <v>17.1052631578947</v>
      </c>
      <c r="S32" s="15"/>
      <c r="T32" s="15"/>
      <c r="U32" s="15"/>
    </row>
    <row r="33" customFormat="false" ht="15" hidden="false" customHeight="false" outlineLevel="0" collapsed="false">
      <c r="A33" s="5" t="s">
        <v>12</v>
      </c>
      <c r="B33" s="18" t="n">
        <f aca="false">COUNTIF(B5:B24:D5:D24,"RB")</f>
        <v>1</v>
      </c>
      <c r="C33" s="5" t="s">
        <v>12</v>
      </c>
      <c r="D33" s="18" t="n">
        <f aca="false">COUNTIF(F5:F24:H5:H24,"RB")</f>
        <v>0</v>
      </c>
      <c r="E33" s="5" t="s">
        <v>12</v>
      </c>
      <c r="F33" s="18" t="n">
        <f aca="false">SUM(B33:D33)</f>
        <v>1</v>
      </c>
      <c r="G33" s="5" t="s">
        <v>12</v>
      </c>
      <c r="H33" s="18" t="n">
        <f aca="false">F33*100/80</f>
        <v>1.25</v>
      </c>
      <c r="K33" s="5" t="s">
        <v>12</v>
      </c>
      <c r="L33" s="18" t="n">
        <f aca="false">COUNTIF(L5:L24:N5:N24,"RB")</f>
        <v>10</v>
      </c>
      <c r="M33" s="5" t="s">
        <v>12</v>
      </c>
      <c r="N33" s="18" t="n">
        <f aca="false">COUNTIF(P5:P24:R5:R24,"RB")</f>
        <v>0</v>
      </c>
      <c r="O33" s="5" t="s">
        <v>12</v>
      </c>
      <c r="P33" s="7" t="n">
        <f aca="false">SUM(L33:N33)</f>
        <v>10</v>
      </c>
      <c r="Q33" s="5" t="s">
        <v>12</v>
      </c>
      <c r="R33" s="18" t="n">
        <f aca="false">P33*100/76</f>
        <v>13.1578947368421</v>
      </c>
      <c r="S33" s="15"/>
      <c r="T33" s="15"/>
      <c r="U33" s="15"/>
    </row>
    <row r="34" customFormat="false" ht="15" hidden="false" customHeight="false" outlineLevel="0" collapsed="false">
      <c r="A34" s="19" t="s">
        <v>13</v>
      </c>
      <c r="B34" s="18" t="n">
        <f aca="false">COUNTIF(B5:B24:D5:D24,"SD")</f>
        <v>0</v>
      </c>
      <c r="C34" s="19" t="s">
        <v>13</v>
      </c>
      <c r="D34" s="18" t="n">
        <f aca="false">COUNTIF(F5:F24:H5:H24,"SD")</f>
        <v>1</v>
      </c>
      <c r="E34" s="19" t="s">
        <v>13</v>
      </c>
      <c r="F34" s="18" t="n">
        <f aca="false">SUM(B34:D34)</f>
        <v>1</v>
      </c>
      <c r="G34" s="19" t="s">
        <v>13</v>
      </c>
      <c r="H34" s="18" t="n">
        <f aca="false">F34*100/80</f>
        <v>1.25</v>
      </c>
      <c r="K34" s="19" t="s">
        <v>13</v>
      </c>
      <c r="L34" s="18" t="n">
        <f aca="false">COUNTIF(L5:L24:N5:N24,"SD")</f>
        <v>0</v>
      </c>
      <c r="M34" s="19" t="s">
        <v>13</v>
      </c>
      <c r="N34" s="18" t="n">
        <f aca="false">COUNTIF(P5:P24:R5:R24,"SD")</f>
        <v>2</v>
      </c>
      <c r="O34" s="19" t="s">
        <v>13</v>
      </c>
      <c r="P34" s="7" t="n">
        <f aca="false">SUM(L34:N34)</f>
        <v>2</v>
      </c>
      <c r="Q34" s="19" t="s">
        <v>13</v>
      </c>
      <c r="R34" s="18" t="n">
        <f aca="false">P34*100/76</f>
        <v>2.63157894736842</v>
      </c>
      <c r="S34" s="15"/>
      <c r="T34" s="20"/>
      <c r="U34" s="15"/>
    </row>
    <row r="35" customFormat="false" ht="15" hidden="false" customHeight="false" outlineLevel="0" collapsed="false">
      <c r="A35" s="5" t="s">
        <v>22</v>
      </c>
      <c r="B35" s="18" t="n">
        <f aca="false">COUNTIF(B5:B24:D5:D24,"SI")</f>
        <v>0</v>
      </c>
      <c r="C35" s="5" t="s">
        <v>22</v>
      </c>
      <c r="D35" s="18" t="n">
        <f aca="false">COUNTIF(F5:F24:H5:H24,"SI")</f>
        <v>0</v>
      </c>
      <c r="E35" s="5" t="s">
        <v>22</v>
      </c>
      <c r="F35" s="18" t="n">
        <f aca="false">SUM(B35:D35)</f>
        <v>0</v>
      </c>
      <c r="G35" s="5" t="s">
        <v>22</v>
      </c>
      <c r="H35" s="18" t="n">
        <f aca="false">F35*100/80</f>
        <v>0</v>
      </c>
      <c r="K35" s="5" t="s">
        <v>22</v>
      </c>
      <c r="L35" s="18" t="n">
        <f aca="false">COUNTIF(L5:L24:N5:N24,"SI")</f>
        <v>0</v>
      </c>
      <c r="M35" s="5" t="s">
        <v>22</v>
      </c>
      <c r="N35" s="18" t="n">
        <f aca="false">COUNTIF(P5:P24:R5:R24,"SI")</f>
        <v>0</v>
      </c>
      <c r="O35" s="5" t="s">
        <v>22</v>
      </c>
      <c r="P35" s="7" t="n">
        <f aca="false">SUM(L35:N35)</f>
        <v>0</v>
      </c>
      <c r="Q35" s="5" t="s">
        <v>22</v>
      </c>
      <c r="R35" s="18" t="n">
        <f aca="false">P35*100/76</f>
        <v>0</v>
      </c>
      <c r="S35" s="15"/>
      <c r="T35" s="15"/>
      <c r="U35" s="15"/>
    </row>
    <row r="36" customFormat="false" ht="15.75" hidden="false" customHeight="false" outlineLevel="0" collapsed="false">
      <c r="A36" s="10" t="s">
        <v>11</v>
      </c>
      <c r="B36" s="21" t="n">
        <f aca="false">COUNTIF(B5:B24:D5:D24,"OT")</f>
        <v>1</v>
      </c>
      <c r="C36" s="10" t="s">
        <v>11</v>
      </c>
      <c r="D36" s="21" t="n">
        <f aca="false">COUNTIF(F5:F24:H5:H24,"OT")</f>
        <v>0</v>
      </c>
      <c r="E36" s="5" t="s">
        <v>11</v>
      </c>
      <c r="F36" s="18" t="n">
        <f aca="false">SUM(B36:D36)</f>
        <v>1</v>
      </c>
      <c r="G36" s="5" t="s">
        <v>11</v>
      </c>
      <c r="H36" s="18" t="n">
        <f aca="false">F36*100/80</f>
        <v>1.25</v>
      </c>
      <c r="K36" s="10" t="s">
        <v>11</v>
      </c>
      <c r="L36" s="21" t="n">
        <f aca="false">COUNTIF(L5:L24:N5:N24,"OT")</f>
        <v>0</v>
      </c>
      <c r="M36" s="10" t="s">
        <v>11</v>
      </c>
      <c r="N36" s="21" t="n">
        <f aca="false">COUNTIF(P5:P24:R5:R24,"OT")</f>
        <v>4</v>
      </c>
      <c r="O36" s="5" t="s">
        <v>11</v>
      </c>
      <c r="P36" s="7" t="n">
        <f aca="false">SUM(L36:N36)</f>
        <v>4</v>
      </c>
      <c r="Q36" s="5" t="s">
        <v>11</v>
      </c>
      <c r="R36" s="18" t="n">
        <f aca="false">P36*100/76</f>
        <v>5.26315789473684</v>
      </c>
      <c r="S36" s="15"/>
      <c r="T36" s="15"/>
      <c r="U36" s="15"/>
    </row>
    <row r="37" customFormat="false" ht="15.75" hidden="false" customHeight="false" outlineLevel="0" collapsed="false">
      <c r="A37" s="22" t="s">
        <v>23</v>
      </c>
      <c r="B37" s="23" t="n">
        <f aca="false">SUM(B27:B36)</f>
        <v>40</v>
      </c>
      <c r="C37" s="22" t="s">
        <v>23</v>
      </c>
      <c r="D37" s="23" t="n">
        <f aca="false">SUM(D27:D36)</f>
        <v>40</v>
      </c>
      <c r="E37" s="24"/>
      <c r="F37" s="25" t="n">
        <f aca="false">SUM(F27:F36)</f>
        <v>80</v>
      </c>
      <c r="G37" s="24"/>
      <c r="H37" s="25" t="n">
        <f aca="false">SUM(H27:H36)</f>
        <v>100</v>
      </c>
      <c r="K37" s="22" t="s">
        <v>23</v>
      </c>
      <c r="L37" s="23" t="n">
        <f aca="false">SUM(L27:L36)</f>
        <v>36</v>
      </c>
      <c r="M37" s="22" t="s">
        <v>23</v>
      </c>
      <c r="N37" s="26" t="n">
        <f aca="false">SUM(N27:N36)</f>
        <v>40</v>
      </c>
      <c r="O37" s="24"/>
      <c r="P37" s="27" t="n">
        <f aca="false">SUM(P27:P36)</f>
        <v>76</v>
      </c>
      <c r="Q37" s="24"/>
      <c r="R37" s="25" t="n">
        <f aca="false">SUM(R27:R36)</f>
        <v>100</v>
      </c>
      <c r="S37" s="20"/>
      <c r="T37" s="20"/>
      <c r="U37" s="15"/>
    </row>
  </sheetData>
  <mergeCells count="8">
    <mergeCell ref="A3:D3"/>
    <mergeCell ref="E3:H3"/>
    <mergeCell ref="K3:N3"/>
    <mergeCell ref="O3:R3"/>
    <mergeCell ref="A4:D4"/>
    <mergeCell ref="E4:J4"/>
    <mergeCell ref="K4:N4"/>
    <mergeCell ref="O4:R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LibreOffice/5.3.2.2$Linux_X86_64 LibreOffice_project/30m0$Build-2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2016-05-31T05:28:17Z</dcterms:created>
  <dc:creator>AJA</dc:creator>
  <dc:description/>
  <dc:language>fr-FR</dc:language>
  <cp:lastModifiedBy>AJA</cp:lastModifiedBy>
  <dcterms:modified xsi:type="dcterms:W3CDTF">2016-07-05T06:14:43Z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